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Клиентские лицензии для 1С_10.10.2025\"/>
    </mc:Choice>
  </mc:AlternateContent>
  <xr:revisionPtr revIDLastSave="0" documentId="13_ncr:81_{AAB0DED8-A49C-4686-9E18-A2C9FACD7602}" xr6:coauthVersionLast="45" xr6:coauthVersionMax="45" xr10:uidLastSave="{00000000-0000-0000-0000-000000000000}"/>
  <bookViews>
    <workbookView xWindow="-38520" yWindow="-4665" windowWidth="38640" windowHeight="21120" xr2:uid="{00000000-000D-0000-FFFF-FFFF00000000}"/>
  </bookViews>
  <sheets>
    <sheet name="Расчет НМЦД" sheetId="1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Z_5475E951_62A5_463F_9501_85557C99ABA9_.wvu.PrintArea" localSheetId="0" hidden="1">'Расчет НМЦД'!$A$1:$K$27</definedName>
    <definedName name="Z_5475E951_62A5_463F_9501_85557C99ABA9_.wvu.Rows" localSheetId="0" hidden="1">'Расчет НМЦД'!$3:$3</definedName>
    <definedName name="Z_832EFCE2_AAA9_4611_8918_08DAC234E0A6_.wvu.PrintArea" localSheetId="0" hidden="1">'Расчет НМЦД'!$A$1:$K$27</definedName>
    <definedName name="Z_832EFCE2_AAA9_4611_8918_08DAC234E0A6_.wvu.Rows" localSheetId="0" hidden="1">'Расчет НМЦД'!$3:$3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НМЦД'!$A$1:$K$27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customWorkbookViews>
    <customWorkbookView name="Анатолий - Личное представление" guid="{832EFCE2-AAA9-4611-8918-08DAC234E0A6}" mergeInterval="0" personalView="1" maximized="1" xWindow="-2568" yWindow="-311" windowWidth="2576" windowHeight="1408" activeSheetId="1"/>
    <customWorkbookView name="Пучко Егор Андреевич - Личное представление" guid="{5475E951-62A5-463F-9501-85557C99ABA9}" mergeInterval="0" personalView="1" xWindow="794" yWindow="728" windowWidth="3962" windowHeight="1839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" l="1"/>
  <c r="F12" i="1"/>
  <c r="D12" i="1"/>
  <c r="K19" i="1" l="1"/>
  <c r="K17" i="1" s="1"/>
  <c r="F11" i="1"/>
  <c r="D11" i="1"/>
  <c r="E11" i="1"/>
  <c r="K14" i="1"/>
  <c r="K12" i="1" s="1"/>
  <c r="I11" i="1" l="1"/>
  <c r="I12" i="1" s="1"/>
  <c r="K11" i="1"/>
  <c r="G14" i="1"/>
  <c r="K16" i="1" l="1"/>
</calcChain>
</file>

<file path=xl/sharedStrings.xml><?xml version="1.0" encoding="utf-8"?>
<sst xmlns="http://schemas.openxmlformats.org/spreadsheetml/2006/main" count="109" uniqueCount="38">
  <si>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</si>
  <si>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</si>
  <si>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</si>
  <si>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</si>
  <si>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</si>
  <si>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</si>
  <si>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</si>
  <si>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</si>
  <si>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</si>
  <si>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</si>
  <si>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</si>
  <si>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20%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</si>
  <si>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</si>
  <si>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</si>
  <si>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</si>
  <si>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</si>
  <si>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</si>
  <si>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</si>
  <si>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</si>
  <si>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</si>
  <si>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</si>
  <si>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</si>
  <si>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</si>
  <si>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</si>
  <si>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</si>
  <si>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шт.</t>
  </si>
  <si>
    <t>1С:Предприятие 8 ПРОФ. Клиентская лицензия
на 100 рабочих мест. Электронная поставка</t>
  </si>
  <si>
    <t>Без НДС</t>
  </si>
  <si>
    <t>Стоимость начальной (максимальной) цены Договора составляет: 479 200 (четыреста семьдесят девять тысяч двести) рублей 00 копеек, Без НДС.</t>
  </si>
  <si>
    <t xml:space="preserve">Дата составления таблицы "10" сентября 2025 г.                                                                                                                 </t>
  </si>
  <si>
    <t>(подпись / расшифровка подписи)</t>
  </si>
  <si>
    <t xml:space="preserve">Ф.И.О. и должность лица, составившего указанные сведения: Начальник управления инф.тех </t>
  </si>
  <si>
    <t>А.В. Зинёв</t>
  </si>
  <si>
    <t xml:space="preserve">Ф.И.О. и должность лица, получившего указанные сведения: Начальник управления инф.тех </t>
  </si>
  <si>
    <t>Расчет начальной (максимальной) цены договора 
на поставку клиентской лицензии для 1С:Предприятие 8 ПРОФ
 с использованием метода анализа рыночной стоимости закупаемых товаров, работ, услуг</t>
  </si>
  <si>
    <t>31.10.2025</t>
  </si>
  <si>
    <t>Средняя цена</t>
  </si>
  <si>
    <t>Способ определения поставщика (подрядчика, исполнителя) -  п. 6.4.4 Положения о закупках товаров, работ, услуг для нужд АНО «Кинопарк», (утверждено Протоколом заседания Наблюдательного совета от 16.06.2025 г. № 2, приложение к Приказу от 16.06.2025 г. № П-01-ПР-060-1/25) - Запрос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</si>
</sst>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6" fillId="0" borderId="0"/>
    <xf numFmtId="0" fontId="6" fillId="0" borderId="0">
      <alignment horizontal="left"/>
    </xf>
    <xf numFmtId="164" fontId="5" fillId="0" borderId="0" applyFill="0" applyBorder="0" applyAlignment="0" applyProtection="0"/>
    <xf numFmtId="0" fontId="7" fillId="0" borderId="0"/>
    <xf numFmtId="0" fontId="8" fillId="0" borderId="0"/>
    <xf numFmtId="0" fontId="13" fillId="0" borderId="0"/>
    <xf numFmtId="0" fontId="3" fillId="0" borderId="0"/>
    <xf numFmtId="0" fontId="7" fillId="0" borderId="0"/>
    <xf numFmtId="0" fontId="2" fillId="0" borderId="0"/>
  </cellStyleXfs>
  <cellXfs count="68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0" fontId="11" fillId="0" borderId="7" xfId="0" applyFont="1" applyFill="1" applyBorder="1" applyAlignment="1">
      <alignment vertical="center" wrapText="1"/>
    </xf>
    <xf numFmtId="4" fontId="14" fillId="0" borderId="7" xfId="4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9" fillId="0" borderId="0" xfId="0" applyFont="1" applyFill="1" applyAlignment="1">
      <alignment vertical="top" wrapText="1"/>
    </xf>
    <xf numFmtId="14" fontId="4" fillId="0" borderId="0" xfId="0" applyNumberFormat="1" applyFont="1" applyFill="1"/>
    <xf numFmtId="0" fontId="4" fillId="0" borderId="0" xfId="0" applyFont="1" applyFill="1" applyAlignment="1">
      <alignment horizontal="center"/>
    </xf>
    <xf numFmtId="165" fontId="9" fillId="2" borderId="7" xfId="0" applyNumberFormat="1" applyFont="1" applyFill="1" applyBorder="1" applyAlignment="1">
      <alignment horizontal="center" vertical="center" wrapText="1"/>
    </xf>
    <xf numFmtId="14" fontId="9" fillId="2" borderId="7" xfId="0" applyNumberFormat="1" applyFont="1" applyFill="1" applyBorder="1" applyAlignment="1">
      <alignment horizontal="center" vertical="center"/>
    </xf>
    <xf numFmtId="49" fontId="9" fillId="2" borderId="7" xfId="7" applyNumberFormat="1" applyFont="1" applyFill="1" applyBorder="1" applyAlignment="1">
      <alignment horizontal="center" vertical="center"/>
    </xf>
    <xf numFmtId="10" fontId="15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 wrapText="1"/>
    </xf>
    <xf numFmtId="4" fontId="11" fillId="0" borderId="7" xfId="7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/>
    <xf numFmtId="4" fontId="1" fillId="0" borderId="0" xfId="0" applyNumberFormat="1" applyFont="1" applyFill="1" applyAlignment="1"/>
    <xf numFmtId="0" fontId="11" fillId="0" borderId="5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9" fillId="0" borderId="12" xfId="6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166" fontId="9" fillId="0" borderId="0" xfId="6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1" fontId="14" fillId="0" borderId="4" xfId="4" applyNumberFormat="1" applyFont="1" applyFill="1" applyBorder="1" applyAlignment="1">
      <alignment horizontal="center" vertical="center" wrapText="1"/>
    </xf>
    <xf numFmtId="1" fontId="14" fillId="0" borderId="6" xfId="4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FF56BE2-E46F-40A2-9F06-7D96B2342568}" diskRevisions="1" revisionId="18" version="3">
  <header guid="{BED9CECF-EBAF-4DB4-B810-EF175A19C5CC}" dateTime="2025-10-07T10:26:58" maxSheetId="2" userName="Пучко Егор Андреевич" r:id="rId1">
    <sheetIdMap count="1">
      <sheetId val="1"/>
    </sheetIdMap>
  </header>
  <header guid="{7547D478-C353-475F-A9AB-7B7A9E9348E6}" dateTime="2025-10-07T10:31:07" maxSheetId="2" userName="Пучко Егор Андреевич" r:id="rId2" minRId="1" maxRId="12">
    <sheetIdMap count="1">
      <sheetId val="1"/>
    </sheetIdMap>
  </header>
  <header guid="{AFF56BE2-E46F-40A2-9F06-7D96B2342568}" dateTime="2025-10-10T16:32:01" maxSheetId="2" userName="Анатолий" r:id="rId3" minRId="15" maxRId="1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2" t="inlineStr">
      <is>
        <t>Расчет начальной (максимальной) цены договора 
на оказание услуг по закупке Клиентских лицензий для 1С Предприятие ПРОФ
 с использованием метода анализа рыночной стоимости закупаемых товаров, работ, услуг</t>
      </is>
    </oc>
    <nc r="A2" t="inlineStr">
      <is>
        <t>Расчет начальной (максимальной) цены договора 
на поставку клиентской лицензии для 1С:Предприятие 8 ПРОФ
 с использованием метода анализа рыночной стоимости закупаемых товаров, работ, услуг</t>
      </is>
    </nc>
  </rcc>
  <rcc rId="2" sId="1">
    <oc r="G5" t="inlineStr">
      <is>
        <t xml:space="preserve">Способ определения поставщика (подрядчика, исполнителя) - Аукцион в электронной форме, участниками которого могут быть только субъекты малого и среднего предпринимательства </t>
      </is>
    </oc>
    <nc r="G5" t="inlineStr">
      <is>
        <t xml:space="preserve">Способ определения поставщика (подрядчика, исполнителя) - Закупка у единственного поставщика </t>
      </is>
    </nc>
  </rcc>
  <rcc rId="3" sId="1" numFmtId="4">
    <oc r="D15">
      <v>100</v>
    </oc>
    <nc r="D15">
      <v>1</v>
    </nc>
  </rcc>
  <rcc rId="4" sId="1" numFmtId="4">
    <oc r="D14">
      <v>4792</v>
    </oc>
    <nc r="D14">
      <v>479200</v>
    </nc>
  </rcc>
  <rcc rId="5" sId="1" numFmtId="4">
    <oc r="E14">
      <v>4792</v>
    </oc>
    <nc r="E14">
      <v>479200</v>
    </nc>
  </rcc>
  <rcc rId="6" sId="1" numFmtId="4">
    <oc r="F14">
      <v>4792</v>
    </oc>
    <nc r="F14">
      <v>479200</v>
    </nc>
  </rcc>
  <rcc rId="7" sId="1" numFmtId="4">
    <oc r="H14">
      <v>10</v>
    </oc>
    <nc r="H14">
      <v>0</v>
    </nc>
  </rcc>
  <rcc rId="8" sId="1" numFmtId="4">
    <oc r="I14">
      <v>4792</v>
    </oc>
    <nc r="I14">
      <v>479200</v>
    </nc>
  </rcc>
  <rrc rId="9" sId="1" ref="A23:XFD23" action="deleteRow">
    <rfmt sheetId="1" xfDxf="1" sqref="A23:XFD23" start="0" length="0">
      <dxf>
        <font>
          <sz val="12"/>
          <name val="Times New Roman"/>
          <scheme val="none"/>
        </font>
      </dxf>
    </rfmt>
    <rcc rId="0" sId="1" dxf="1">
      <nc r="A23" t="inlineStr">
        <is>
          <t>На основании указанных в настоящем расчете единичных расценок будет сформирована  Смета, являющаяся приложением 3 к Договору (путем снижения цены каждой позиции на коэффициент, который равен отношению предложенной победителем закупки Цены договора к начальной (максимальной) цене Договора).</t>
        </is>
      </nc>
      <ndxf>
        <font>
          <sz val="14"/>
          <name val="Times New Roman"/>
          <scheme val="none"/>
        </font>
        <alignment horizontal="left" vertical="center" wrapText="1" readingOrder="0"/>
      </ndxf>
    </rcc>
    <rfmt sheetId="1" sqref="B23" start="0" length="0">
      <dxf>
        <font>
          <sz val="14"/>
          <name val="Times New Roman"/>
          <scheme val="none"/>
        </font>
        <alignment horizontal="left" vertical="center" wrapText="1" readingOrder="0"/>
      </dxf>
    </rfmt>
    <rfmt sheetId="1" sqref="C23" start="0" length="0">
      <dxf>
        <font>
          <sz val="14"/>
          <name val="Times New Roman"/>
          <scheme val="none"/>
        </font>
        <alignment horizontal="left" vertical="center" wrapText="1" readingOrder="0"/>
      </dxf>
    </rfmt>
    <rfmt sheetId="1" sqref="D23" start="0" length="0">
      <dxf>
        <font>
          <sz val="14"/>
          <name val="Times New Roman"/>
          <scheme val="none"/>
        </font>
        <alignment horizontal="left" vertical="center" wrapText="1" readingOrder="0"/>
      </dxf>
    </rfmt>
    <rfmt sheetId="1" sqref="E23" start="0" length="0">
      <dxf>
        <font>
          <sz val="14"/>
          <name val="Times New Roman"/>
          <scheme val="none"/>
        </font>
        <alignment horizontal="left" vertical="center" wrapText="1" readingOrder="0"/>
      </dxf>
    </rfmt>
    <rfmt sheetId="1" sqref="F23" start="0" length="0">
      <dxf>
        <font>
          <sz val="14"/>
          <name val="Times New Roman"/>
          <scheme val="none"/>
        </font>
        <alignment horizontal="left" vertical="center" wrapText="1" readingOrder="0"/>
      </dxf>
    </rfmt>
    <rfmt sheetId="1" sqref="G23" start="0" length="0">
      <dxf>
        <font>
          <sz val="14"/>
          <name val="Times New Roman"/>
          <scheme val="none"/>
        </font>
        <alignment horizontal="left" vertical="center" wrapText="1" readingOrder="0"/>
      </dxf>
    </rfmt>
    <rfmt sheetId="1" sqref="H23" start="0" length="0">
      <dxf>
        <font>
          <sz val="14"/>
          <name val="Times New Roman"/>
          <scheme val="none"/>
        </font>
        <alignment horizontal="left" vertical="center" wrapText="1" readingOrder="0"/>
      </dxf>
    </rfmt>
    <rfmt sheetId="1" sqref="I23" start="0" length="0">
      <dxf>
        <font>
          <sz val="14"/>
          <name val="Times New Roman"/>
          <scheme val="none"/>
        </font>
        <alignment horizontal="left" vertical="center" wrapText="1" readingOrder="0"/>
      </dxf>
    </rfmt>
    <rfmt sheetId="1" sqref="J23" start="0" length="0">
      <dxf>
        <font>
          <sz val="14"/>
          <name val="Times New Roman"/>
          <scheme val="none"/>
        </font>
        <alignment horizontal="left" vertical="center" wrapText="1" readingOrder="0"/>
      </dxf>
    </rfmt>
    <rfmt sheetId="1" sqref="K23" start="0" length="0">
      <dxf>
        <font>
          <sz val="14"/>
          <name val="Times New Roman"/>
          <scheme val="none"/>
        </font>
        <alignment horizontal="left" vertical="center" wrapText="1" readingOrder="0"/>
      </dxf>
    </rfmt>
  </rrc>
  <rcc rId="10" sId="1">
    <oc r="D21" t="inlineStr">
      <is>
        <t>31.12.2025</t>
      </is>
    </oc>
    <nc r="D21" t="inlineStr">
      <is>
        <t>31.10.2025</t>
      </is>
    </nc>
  </rcc>
  <rcc rId="11" sId="1" odxf="1" s="1" dxf="1" numFmtId="30">
    <oc r="E21">
      <v>46022</v>
    </oc>
    <nc r="E21" t="inlineStr">
      <is>
        <t>31.10.2025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odxf>
    <ndxf>
      <numFmt numFmtId="30" formatCode="@"/>
    </ndxf>
  </rcc>
  <rcc rId="12" sId="1" odxf="1" s="1" dxf="1" numFmtId="30">
    <oc r="F21">
      <v>46022</v>
    </oc>
    <nc r="F21" t="inlineStr">
      <is>
        <t>31.10.2025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odxf>
    <ndxf>
      <numFmt numFmtId="30" formatCode="@"/>
    </ndxf>
  </rcc>
  <rcv guid="{5475E951-62A5-463F-9501-85557C99ABA9}" action="delete"/>
  <rdn rId="0" localSheetId="1" customView="1" name="Z_5475E951_62A5_463F_9501_85557C99ABA9_.wvu.PrintArea" hidden="1" oldHidden="1">
    <formula>'Расчет НМЦД'!$A$1:$K$27</formula>
    <oldFormula>'Расчет НМЦД'!$A$1:$K$27</oldFormula>
  </rdn>
  <rdn rId="0" localSheetId="1" customView="1" name="Z_5475E951_62A5_463F_9501_85557C99ABA9_.wvu.Rows" hidden="1" oldHidden="1">
    <formula>'Расчет НМЦД'!$3:$3</formula>
    <oldFormula>'Расчет НМЦД'!$3:$3</oldFormula>
  </rdn>
  <rcv guid="{5475E951-62A5-463F-9501-85557C99ABA9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" sId="1">
    <oc r="I7" t="inlineStr">
      <is>
        <t>Минимальная цена</t>
      </is>
    </oc>
    <nc r="I7" t="inlineStr">
      <is>
        <t>Средняя цена</t>
      </is>
    </nc>
  </rcc>
  <rcc rId="16" sId="1">
    <oc r="G5" t="inlineStr">
      <is>
        <t xml:space="preserve">Способ определения поставщика (подрядчика, исполнителя) - Закупка у единственного поставщика </t>
      </is>
    </oc>
    <nc r="G5" t="inlineStr">
      <is>
        <t>Способ определения поставщика (подрядчика, исполнителя) -  п. 6.4.4 Положения о закупках товаров, работ, услуг для нужд АНО «Кинопарк», (утверждено Протоколом заседания Наблюдательного совета от 16.06.2025 г. № 2, приложение к Приказу от 16.06.2025 г. № П-01-ПР-060-1/25) - Запрос предложений</t>
      </is>
    </nc>
  </rcc>
  <rdn rId="0" localSheetId="1" customView="1" name="Z_832EFCE2_AAA9_4611_8918_08DAC234E0A6_.wvu.PrintArea" hidden="1" oldHidden="1">
    <formula>'Расчет НМЦД'!$A$1:$K$27</formula>
  </rdn>
  <rdn rId="0" localSheetId="1" customView="1" name="Z_832EFCE2_AAA9_4611_8918_08DAC234E0A6_.wvu.Rows" hidden="1" oldHidden="1">
    <formula>'Расчет НМЦД'!$3:$3</formula>
  </rdn>
  <rcv guid="{832EFCE2-AAA9-4611-8918-08DAC234E0A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M27"/>
  <sheetViews>
    <sheetView tabSelected="1" view="pageBreakPreview" zoomScale="90" zoomScaleNormal="90" zoomScaleSheetLayoutView="90" workbookViewId="0">
      <selection activeCell="E5" sqref="E5"/>
    </sheetView>
  </sheetViews>
  <sheetFormatPr defaultColWidth="9.109375" defaultRowHeight="15.6" x14ac:dyDescent="0.3"/>
  <cols>
    <col min="1" max="1" width="35.5546875" style="1" customWidth="1"/>
    <col min="2" max="2" width="32.44140625" style="1" customWidth="1"/>
    <col min="3" max="3" width="15.88671875" style="1" customWidth="1"/>
    <col min="4" max="4" width="22.44140625" style="1" customWidth="1"/>
    <col min="5" max="5" width="23" style="1" customWidth="1"/>
    <col min="6" max="7" width="22.44140625" style="1" customWidth="1"/>
    <col min="8" max="8" width="37.44140625" style="1" customWidth="1"/>
    <col min="9" max="9" width="20.44140625" style="14" customWidth="1"/>
    <col min="10" max="10" width="16.44140625" style="1" customWidth="1"/>
    <col min="11" max="11" width="22.109375" style="1" customWidth="1"/>
    <col min="12" max="12" width="14" style="1" bestFit="1" customWidth="1"/>
    <col min="13" max="13" width="11.88671875" style="1" customWidth="1"/>
    <col min="14" max="16384" width="9.109375" style="1"/>
  </cols>
  <sheetData>
    <row r="1" spans="1:11" ht="24.75" customHeight="1" x14ac:dyDescent="0.3">
      <c r="G1" s="46" t="s">
        <v>23</v>
      </c>
      <c r="H1" s="46"/>
      <c r="I1" s="46"/>
      <c r="J1" s="46"/>
      <c r="K1" s="46"/>
    </row>
    <row r="2" spans="1:11" ht="68.25" customHeight="1" x14ac:dyDescent="0.3">
      <c r="A2" s="47" t="s">
        <v>34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5" hidden="1" customHeight="1" x14ac:dyDescent="0.3">
      <c r="A3" s="48"/>
      <c r="B3" s="48"/>
      <c r="C3" s="48"/>
      <c r="D3" s="48"/>
      <c r="E3" s="48"/>
      <c r="F3" s="48"/>
      <c r="G3" s="48"/>
      <c r="H3" s="48"/>
      <c r="I3" s="49"/>
      <c r="J3" s="48"/>
      <c r="K3" s="48"/>
    </row>
    <row r="4" spans="1:11" ht="25.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ht="51" customHeight="1" x14ac:dyDescent="0.3">
      <c r="A5" s="2"/>
      <c r="B5" s="2"/>
      <c r="C5" s="2"/>
      <c r="D5" s="2"/>
      <c r="E5" s="2"/>
      <c r="F5" s="2"/>
      <c r="G5" s="64" t="s">
        <v>37</v>
      </c>
      <c r="H5" s="64"/>
      <c r="I5" s="64"/>
      <c r="J5" s="64"/>
      <c r="K5" s="64"/>
    </row>
    <row r="6" spans="1:11" ht="37.5" customHeight="1" x14ac:dyDescent="0.3">
      <c r="A6" s="43" t="s">
        <v>6</v>
      </c>
      <c r="B6" s="43" t="s">
        <v>0</v>
      </c>
      <c r="C6" s="43" t="s">
        <v>1</v>
      </c>
      <c r="D6" s="57" t="s">
        <v>16</v>
      </c>
      <c r="E6" s="58"/>
      <c r="F6" s="59"/>
      <c r="G6" s="60" t="s">
        <v>9</v>
      </c>
      <c r="H6" s="61"/>
      <c r="I6" s="10" t="s">
        <v>16</v>
      </c>
      <c r="J6" s="43" t="s">
        <v>14</v>
      </c>
      <c r="K6" s="43" t="s">
        <v>15</v>
      </c>
    </row>
    <row r="7" spans="1:11" ht="15.75" customHeight="1" x14ac:dyDescent="0.3">
      <c r="A7" s="44"/>
      <c r="B7" s="44"/>
      <c r="C7" s="44"/>
      <c r="D7" s="51" t="s">
        <v>2</v>
      </c>
      <c r="E7" s="52"/>
      <c r="F7" s="53"/>
      <c r="G7" s="62"/>
      <c r="H7" s="63"/>
      <c r="I7" s="65" t="s">
        <v>36</v>
      </c>
      <c r="J7" s="44"/>
      <c r="K7" s="44"/>
    </row>
    <row r="8" spans="1:11" ht="32.25" customHeight="1" x14ac:dyDescent="0.3">
      <c r="A8" s="44"/>
      <c r="B8" s="44"/>
      <c r="C8" s="44"/>
      <c r="D8" s="54"/>
      <c r="E8" s="55"/>
      <c r="F8" s="56"/>
      <c r="G8" s="43" t="s">
        <v>3</v>
      </c>
      <c r="H8" s="43" t="s">
        <v>24</v>
      </c>
      <c r="I8" s="66"/>
      <c r="J8" s="44"/>
      <c r="K8" s="44"/>
    </row>
    <row r="9" spans="1:11" ht="24" customHeight="1" x14ac:dyDescent="0.3">
      <c r="A9" s="45"/>
      <c r="B9" s="45"/>
      <c r="C9" s="45"/>
      <c r="D9" s="19" t="s">
        <v>20</v>
      </c>
      <c r="E9" s="19" t="s">
        <v>21</v>
      </c>
      <c r="F9" s="19" t="s">
        <v>22</v>
      </c>
      <c r="G9" s="45"/>
      <c r="H9" s="45"/>
      <c r="I9" s="67"/>
      <c r="J9" s="45"/>
      <c r="K9" s="45"/>
    </row>
    <row r="10" spans="1:11" ht="18" x14ac:dyDescent="0.3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9">
        <v>9</v>
      </c>
      <c r="J10" s="19">
        <v>10</v>
      </c>
      <c r="K10" s="20">
        <v>11</v>
      </c>
    </row>
    <row r="11" spans="1:11" ht="56.25" customHeight="1" x14ac:dyDescent="0.3">
      <c r="A11" s="3" t="s">
        <v>7</v>
      </c>
      <c r="B11" s="34" t="s">
        <v>26</v>
      </c>
      <c r="C11" s="43" t="s">
        <v>25</v>
      </c>
      <c r="D11" s="4">
        <f>D14-D12</f>
        <v>479200</v>
      </c>
      <c r="E11" s="4">
        <f t="shared" ref="E11" si="0">E14-E12</f>
        <v>479200</v>
      </c>
      <c r="F11" s="4">
        <f t="shared" ref="F11" si="1">F14-F12</f>
        <v>479200</v>
      </c>
      <c r="G11" s="18" t="s">
        <v>12</v>
      </c>
      <c r="H11" s="18" t="s">
        <v>12</v>
      </c>
      <c r="I11" s="5">
        <f>ROUND((D11+E11+F11)/3,2)</f>
        <v>479200</v>
      </c>
      <c r="J11" s="21" t="s">
        <v>12</v>
      </c>
      <c r="K11" s="4">
        <f t="shared" ref="K11" si="2">K14-K12</f>
        <v>479200</v>
      </c>
    </row>
    <row r="12" spans="1:11" s="23" customFormat="1" ht="66" customHeight="1" x14ac:dyDescent="0.3">
      <c r="A12" s="3" t="s">
        <v>8</v>
      </c>
      <c r="B12" s="35"/>
      <c r="C12" s="44"/>
      <c r="D12" s="6">
        <f>D14*0/120</f>
        <v>0</v>
      </c>
      <c r="E12" s="6">
        <f t="shared" ref="E12:F12" si="3">E14*0/120</f>
        <v>0</v>
      </c>
      <c r="F12" s="6">
        <f t="shared" si="3"/>
        <v>0</v>
      </c>
      <c r="G12" s="18" t="s">
        <v>12</v>
      </c>
      <c r="H12" s="18" t="s">
        <v>12</v>
      </c>
      <c r="I12" s="7">
        <f>I14-I11</f>
        <v>0</v>
      </c>
      <c r="J12" s="18" t="s">
        <v>12</v>
      </c>
      <c r="K12" s="6">
        <f>K14-K14</f>
        <v>0</v>
      </c>
    </row>
    <row r="13" spans="1:11" s="23" customFormat="1" ht="50.25" customHeight="1" x14ac:dyDescent="0.3">
      <c r="A13" s="3" t="s">
        <v>10</v>
      </c>
      <c r="B13" s="35"/>
      <c r="C13" s="44"/>
      <c r="D13" s="18">
        <v>0</v>
      </c>
      <c r="E13" s="18">
        <v>0</v>
      </c>
      <c r="F13" s="18">
        <v>0</v>
      </c>
      <c r="G13" s="18" t="s">
        <v>12</v>
      </c>
      <c r="H13" s="18" t="s">
        <v>12</v>
      </c>
      <c r="I13" s="18" t="s">
        <v>12</v>
      </c>
      <c r="J13" s="18" t="s">
        <v>12</v>
      </c>
      <c r="K13" s="8" t="s">
        <v>27</v>
      </c>
    </row>
    <row r="14" spans="1:11" s="23" customFormat="1" ht="67.5" customHeight="1" x14ac:dyDescent="0.3">
      <c r="A14" s="3" t="s">
        <v>19</v>
      </c>
      <c r="B14" s="36"/>
      <c r="C14" s="45"/>
      <c r="D14" s="22">
        <v>479200</v>
      </c>
      <c r="E14" s="22">
        <v>479200</v>
      </c>
      <c r="F14" s="22">
        <v>479200</v>
      </c>
      <c r="G14" s="9">
        <f>_xlfn.STDEV.S(D14,E14,F14)/I14*100</f>
        <v>0</v>
      </c>
      <c r="H14" s="15">
        <v>0</v>
      </c>
      <c r="I14" s="22">
        <v>479200</v>
      </c>
      <c r="J14" s="21">
        <v>1</v>
      </c>
      <c r="K14" s="7">
        <f>I14*D15*J14</f>
        <v>479200</v>
      </c>
    </row>
    <row r="15" spans="1:11" ht="30" customHeight="1" x14ac:dyDescent="0.3">
      <c r="A15" s="3" t="s">
        <v>17</v>
      </c>
      <c r="B15" s="18"/>
      <c r="C15" s="18"/>
      <c r="D15" s="37">
        <v>1</v>
      </c>
      <c r="E15" s="38"/>
      <c r="F15" s="39"/>
      <c r="G15" s="18" t="s">
        <v>12</v>
      </c>
      <c r="H15" s="18" t="s">
        <v>12</v>
      </c>
      <c r="I15" s="18" t="s">
        <v>12</v>
      </c>
      <c r="J15" s="18" t="s">
        <v>12</v>
      </c>
      <c r="K15" s="18" t="s">
        <v>12</v>
      </c>
    </row>
    <row r="16" spans="1:11" s="23" customFormat="1" ht="167.25" customHeight="1" x14ac:dyDescent="0.3">
      <c r="A16" s="3" t="s">
        <v>13</v>
      </c>
      <c r="B16" s="18" t="s">
        <v>12</v>
      </c>
      <c r="C16" s="18" t="s">
        <v>12</v>
      </c>
      <c r="D16" s="18" t="s">
        <v>12</v>
      </c>
      <c r="E16" s="18" t="s">
        <v>12</v>
      </c>
      <c r="F16" s="18" t="s">
        <v>12</v>
      </c>
      <c r="G16" s="18" t="s">
        <v>12</v>
      </c>
      <c r="H16" s="18" t="s">
        <v>12</v>
      </c>
      <c r="I16" s="18" t="s">
        <v>12</v>
      </c>
      <c r="J16" s="18" t="s">
        <v>12</v>
      </c>
      <c r="K16" s="4">
        <f t="shared" ref="K16" si="4">K19-K17</f>
        <v>0</v>
      </c>
    </row>
    <row r="17" spans="1:13" s="23" customFormat="1" ht="66" customHeight="1" x14ac:dyDescent="0.3">
      <c r="A17" s="3" t="s">
        <v>8</v>
      </c>
      <c r="B17" s="18" t="s">
        <v>12</v>
      </c>
      <c r="C17" s="18" t="s">
        <v>12</v>
      </c>
      <c r="D17" s="18" t="s">
        <v>12</v>
      </c>
      <c r="E17" s="18" t="s">
        <v>12</v>
      </c>
      <c r="F17" s="18" t="s">
        <v>12</v>
      </c>
      <c r="G17" s="18" t="s">
        <v>12</v>
      </c>
      <c r="H17" s="18" t="s">
        <v>12</v>
      </c>
      <c r="I17" s="18" t="s">
        <v>12</v>
      </c>
      <c r="J17" s="18" t="s">
        <v>12</v>
      </c>
      <c r="K17" s="6">
        <f>K19</f>
        <v>479200</v>
      </c>
    </row>
    <row r="18" spans="1:13" s="23" customFormat="1" ht="50.25" customHeight="1" x14ac:dyDescent="0.3">
      <c r="A18" s="3" t="s">
        <v>10</v>
      </c>
      <c r="B18" s="18" t="s">
        <v>12</v>
      </c>
      <c r="C18" s="18" t="s">
        <v>12</v>
      </c>
      <c r="D18" s="8" t="s">
        <v>12</v>
      </c>
      <c r="E18" s="8" t="s">
        <v>12</v>
      </c>
      <c r="F18" s="8" t="s">
        <v>12</v>
      </c>
      <c r="G18" s="18" t="s">
        <v>12</v>
      </c>
      <c r="H18" s="18" t="s">
        <v>12</v>
      </c>
      <c r="I18" s="18" t="s">
        <v>12</v>
      </c>
      <c r="J18" s="18" t="s">
        <v>12</v>
      </c>
      <c r="K18" s="8" t="s">
        <v>11</v>
      </c>
    </row>
    <row r="19" spans="1:13" s="23" customFormat="1" ht="155.25" customHeight="1" x14ac:dyDescent="0.3">
      <c r="A19" s="3" t="s">
        <v>18</v>
      </c>
      <c r="B19" s="18" t="s">
        <v>12</v>
      </c>
      <c r="C19" s="18" t="s">
        <v>12</v>
      </c>
      <c r="D19" s="18" t="s">
        <v>12</v>
      </c>
      <c r="E19" s="18" t="s">
        <v>12</v>
      </c>
      <c r="F19" s="18" t="s">
        <v>12</v>
      </c>
      <c r="G19" s="18" t="s">
        <v>12</v>
      </c>
      <c r="H19" s="18" t="s">
        <v>12</v>
      </c>
      <c r="I19" s="18" t="s">
        <v>12</v>
      </c>
      <c r="J19" s="18" t="s">
        <v>12</v>
      </c>
      <c r="K19" s="4">
        <f>SUMIF(A11:A21,"Цена за единицу работы, услуги с учетом налога на добавленную стоимость",K11:K21)</f>
        <v>479200</v>
      </c>
      <c r="L19" s="24"/>
    </row>
    <row r="20" spans="1:13" ht="30" customHeight="1" x14ac:dyDescent="0.3">
      <c r="A20" s="25" t="s">
        <v>4</v>
      </c>
      <c r="B20" s="10" t="s">
        <v>12</v>
      </c>
      <c r="C20" s="10" t="s">
        <v>12</v>
      </c>
      <c r="D20" s="16">
        <v>45910</v>
      </c>
      <c r="E20" s="16">
        <v>45910</v>
      </c>
      <c r="F20" s="16">
        <v>45910</v>
      </c>
      <c r="G20" s="18" t="s">
        <v>12</v>
      </c>
      <c r="H20" s="18" t="s">
        <v>12</v>
      </c>
      <c r="I20" s="5" t="s">
        <v>12</v>
      </c>
      <c r="J20" s="26" t="s">
        <v>12</v>
      </c>
      <c r="K20" s="18" t="s">
        <v>12</v>
      </c>
    </row>
    <row r="21" spans="1:13" ht="33" customHeight="1" x14ac:dyDescent="0.3">
      <c r="A21" s="25" t="s">
        <v>5</v>
      </c>
      <c r="B21" s="18" t="s">
        <v>12</v>
      </c>
      <c r="C21" s="18" t="s">
        <v>12</v>
      </c>
      <c r="D21" s="17" t="s">
        <v>35</v>
      </c>
      <c r="E21" s="17" t="s">
        <v>35</v>
      </c>
      <c r="F21" s="17" t="s">
        <v>35</v>
      </c>
      <c r="G21" s="18" t="s">
        <v>12</v>
      </c>
      <c r="H21" s="18" t="s">
        <v>12</v>
      </c>
      <c r="I21" s="18" t="s">
        <v>12</v>
      </c>
      <c r="J21" s="18" t="s">
        <v>12</v>
      </c>
      <c r="K21" s="18" t="s">
        <v>12</v>
      </c>
    </row>
    <row r="22" spans="1:13" ht="31.5" customHeight="1" x14ac:dyDescent="0.3">
      <c r="A22" s="40" t="s">
        <v>28</v>
      </c>
      <c r="B22" s="40"/>
      <c r="C22" s="40"/>
      <c r="D22" s="40"/>
      <c r="E22" s="40"/>
      <c r="F22" s="40"/>
      <c r="G22" s="40"/>
      <c r="H22" s="40"/>
      <c r="I22" s="40"/>
      <c r="J22" s="40"/>
      <c r="K22" s="41"/>
    </row>
    <row r="23" spans="1:13" ht="24.75" customHeight="1" x14ac:dyDescent="0.35">
      <c r="A23" s="32" t="s">
        <v>31</v>
      </c>
      <c r="B23" s="32"/>
      <c r="C23" s="32"/>
      <c r="D23" s="32"/>
      <c r="E23" s="32"/>
      <c r="F23" s="32"/>
      <c r="G23" s="32"/>
      <c r="H23" s="27" t="s">
        <v>32</v>
      </c>
      <c r="I23" s="28"/>
      <c r="J23" s="42"/>
      <c r="K23" s="42"/>
      <c r="L23" s="11"/>
      <c r="M23" s="11"/>
    </row>
    <row r="24" spans="1:13" ht="27.75" customHeight="1" x14ac:dyDescent="0.35">
      <c r="A24" s="31" t="s">
        <v>29</v>
      </c>
      <c r="B24" s="31"/>
      <c r="C24" s="31"/>
      <c r="D24" s="31"/>
      <c r="E24" s="31"/>
      <c r="F24" s="31"/>
      <c r="G24" s="31"/>
      <c r="H24" s="29" t="s">
        <v>30</v>
      </c>
      <c r="I24" s="30"/>
      <c r="J24" s="12"/>
      <c r="K24" s="12"/>
    </row>
    <row r="26" spans="1:13" ht="15.75" customHeight="1" x14ac:dyDescent="0.3">
      <c r="A26" s="32" t="s">
        <v>33</v>
      </c>
      <c r="B26" s="32"/>
      <c r="C26" s="32"/>
      <c r="D26" s="13"/>
      <c r="H26" s="27" t="s">
        <v>32</v>
      </c>
      <c r="I26" s="28"/>
    </row>
    <row r="27" spans="1:13" ht="18" x14ac:dyDescent="0.35">
      <c r="A27" s="33"/>
      <c r="B27" s="33"/>
      <c r="C27" s="33"/>
      <c r="H27" s="29" t="s">
        <v>30</v>
      </c>
      <c r="I27" s="30"/>
    </row>
  </sheetData>
  <customSheetViews>
    <customSheetView guid="{832EFCE2-AAA9-4611-8918-08DAC234E0A6}" scale="90" showPageBreaks="1" fitToPage="1" printArea="1" hiddenRows="1" view="pageBreakPreview">
      <selection activeCell="E5" sqref="E5"/>
      <pageMargins left="0.23622047244094491" right="0.23622047244094491" top="0.74803149606299213" bottom="0.74803149606299213" header="0.31496062992125984" footer="0.31496062992125984"/>
      <pageSetup paperSize="9" scale="52" fitToHeight="0" orientation="landscape" r:id="rId1"/>
    </customSheetView>
    <customSheetView guid="{5475E951-62A5-463F-9501-85557C99ABA9}" scale="55" showPageBreaks="1" fitToPage="1" printArea="1" hiddenRows="1" view="pageBreakPreview" topLeftCell="A7">
      <selection activeCell="G25" sqref="G25"/>
      <pageMargins left="0.23622047244094491" right="0.23622047244094491" top="0.74803149606299213" bottom="0.74803149606299213" header="0.31496062992125984" footer="0.31496062992125984"/>
      <pageSetup paperSize="9" scale="52" fitToHeight="0" orientation="landscape" r:id="rId2"/>
    </customSheetView>
  </customSheetViews>
  <mergeCells count="28">
    <mergeCell ref="G1:K1"/>
    <mergeCell ref="A2:K2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  <mergeCell ref="A23:G23"/>
    <mergeCell ref="B11:B14"/>
    <mergeCell ref="D15:F15"/>
    <mergeCell ref="H23:I23"/>
    <mergeCell ref="A22:K22"/>
    <mergeCell ref="J23:K23"/>
    <mergeCell ref="C11:C14"/>
    <mergeCell ref="H26:I26"/>
    <mergeCell ref="H27:I27"/>
    <mergeCell ref="A24:G24"/>
    <mergeCell ref="H24:I24"/>
    <mergeCell ref="A26:C27"/>
  </mergeCells>
  <pageMargins left="0.23622047244094491" right="0.23622047244094491" top="0.74803149606299213" bottom="0.74803149606299213" header="0.31496062992125984" footer="0.31496062992125984"/>
  <pageSetup paperSize="9" scale="52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</cp:lastModifiedBy>
  <cp:lastPrinted>2025-09-15T11:20:31Z</cp:lastPrinted>
  <dcterms:created xsi:type="dcterms:W3CDTF">2015-08-07T14:00:00Z</dcterms:created>
  <dcterms:modified xsi:type="dcterms:W3CDTF">2025-10-10T13:32:54Z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